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24"/>
  <workbookPr showInkAnnotation="0" autoCompressPictures="0"/>
  <bookViews>
    <workbookView xWindow="240" yWindow="240" windowWidth="25360" windowHeight="17220" tabRatio="500"/>
  </bookViews>
  <sheets>
    <sheet name="Horizontal Extract from ATF" sheetId="1" r:id="rId1"/>
    <sheet name="Vertical for Sorting" sheetId="2" r:id="rId2"/>
    <sheet name="Top 6 and Bottom 6" sheetId="3" r:id="rId3"/>
  </sheets>
  <definedNames>
    <definedName name="_xlnm.Print_Area" localSheetId="2">'Top 6 and Bottom 6'!$A$1:$F$8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3" l="1"/>
  <c r="F11" i="3"/>
  <c r="E11" i="3"/>
  <c r="D12" i="3"/>
  <c r="F12" i="3"/>
  <c r="E12" i="3"/>
  <c r="D13" i="3"/>
  <c r="F13" i="3"/>
  <c r="E13" i="3"/>
  <c r="D14" i="3"/>
  <c r="F14" i="3"/>
  <c r="E14" i="3"/>
  <c r="D15" i="3"/>
  <c r="F15" i="3"/>
  <c r="E15" i="3"/>
  <c r="D16" i="3"/>
  <c r="F16" i="3"/>
  <c r="E16" i="3"/>
  <c r="D32" i="2"/>
  <c r="D30" i="2"/>
  <c r="E30" i="2"/>
  <c r="F30" i="2"/>
  <c r="D8" i="2"/>
  <c r="E8" i="2"/>
  <c r="F8" i="2"/>
  <c r="D34" i="2"/>
  <c r="E34" i="2"/>
  <c r="F34" i="2"/>
  <c r="D48" i="2"/>
  <c r="E48" i="2"/>
  <c r="F48" i="2"/>
  <c r="D17" i="2"/>
  <c r="E17" i="2"/>
  <c r="F17" i="2"/>
  <c r="D49" i="2"/>
  <c r="E49" i="2"/>
  <c r="F49" i="2"/>
  <c r="D40" i="2"/>
  <c r="E40" i="2"/>
  <c r="F40" i="2"/>
  <c r="D44" i="2"/>
  <c r="E44" i="2"/>
  <c r="F44" i="2"/>
  <c r="D33" i="2"/>
  <c r="E33" i="2"/>
  <c r="F33" i="2"/>
  <c r="D16" i="2"/>
  <c r="E16" i="2"/>
  <c r="F16" i="2"/>
  <c r="D56" i="2"/>
  <c r="E56" i="2"/>
  <c r="F56" i="2"/>
  <c r="D55" i="2"/>
  <c r="E55" i="2"/>
  <c r="F55" i="2"/>
  <c r="D13" i="2"/>
  <c r="E13" i="2"/>
  <c r="F13" i="2"/>
  <c r="D46" i="2"/>
  <c r="E46" i="2"/>
  <c r="F46" i="2"/>
  <c r="D7" i="2"/>
  <c r="E7" i="2"/>
  <c r="F7" i="2"/>
  <c r="D9" i="2"/>
  <c r="E9" i="2"/>
  <c r="F9" i="2"/>
  <c r="D4" i="2"/>
  <c r="E4" i="2"/>
  <c r="F4" i="2"/>
  <c r="D26" i="2"/>
  <c r="E26" i="2"/>
  <c r="F26" i="2"/>
  <c r="D18" i="2"/>
  <c r="E18" i="2"/>
  <c r="F18" i="2"/>
  <c r="D41" i="2"/>
  <c r="E41" i="2"/>
  <c r="F41" i="2"/>
  <c r="D50" i="2"/>
  <c r="E50" i="2"/>
  <c r="F50" i="2"/>
  <c r="D47" i="2"/>
  <c r="E47" i="2"/>
  <c r="F47" i="2"/>
  <c r="D29" i="2"/>
  <c r="E29" i="2"/>
  <c r="F29" i="2"/>
  <c r="D15" i="2"/>
  <c r="E15" i="2"/>
  <c r="F15" i="2"/>
  <c r="D22" i="2"/>
  <c r="E22" i="2"/>
  <c r="F22" i="2"/>
  <c r="D6" i="2"/>
  <c r="E6" i="2"/>
  <c r="F6" i="2"/>
  <c r="D23" i="2"/>
  <c r="E23" i="2"/>
  <c r="F23" i="2"/>
  <c r="D24" i="2"/>
  <c r="E24" i="2"/>
  <c r="F24" i="2"/>
  <c r="D27" i="2"/>
  <c r="E27" i="2"/>
  <c r="F27" i="2"/>
  <c r="D52" i="2"/>
  <c r="E52" i="2"/>
  <c r="F52" i="2"/>
  <c r="D53" i="2"/>
  <c r="E53" i="2"/>
  <c r="F53" i="2"/>
  <c r="D14" i="2"/>
  <c r="E14" i="2"/>
  <c r="F14" i="2"/>
  <c r="D51" i="2"/>
  <c r="E51" i="2"/>
  <c r="F51" i="2"/>
  <c r="D37" i="2"/>
  <c r="E37" i="2"/>
  <c r="F37" i="2"/>
  <c r="D38" i="2"/>
  <c r="E38" i="2"/>
  <c r="F38" i="2"/>
  <c r="D25" i="2"/>
  <c r="E25" i="2"/>
  <c r="F25" i="2"/>
  <c r="D19" i="2"/>
  <c r="E19" i="2"/>
  <c r="F19" i="2"/>
  <c r="D35" i="2"/>
  <c r="E35" i="2"/>
  <c r="F35" i="2"/>
  <c r="D36" i="2"/>
  <c r="E36" i="2"/>
  <c r="F36" i="2"/>
  <c r="D2" i="2"/>
  <c r="E2" i="2"/>
  <c r="F2" i="2"/>
  <c r="D43" i="2"/>
  <c r="E43" i="2"/>
  <c r="F43" i="2"/>
  <c r="D31" i="2"/>
  <c r="E31" i="2"/>
  <c r="F31" i="2"/>
  <c r="D28" i="2"/>
  <c r="E28" i="2"/>
  <c r="F28" i="2"/>
  <c r="D39" i="2"/>
  <c r="E39" i="2"/>
  <c r="F39" i="2"/>
  <c r="D11" i="2"/>
  <c r="E11" i="2"/>
  <c r="F11" i="2"/>
  <c r="D3" i="2"/>
  <c r="E3" i="2"/>
  <c r="F3" i="2"/>
  <c r="D5" i="2"/>
  <c r="E5" i="2"/>
  <c r="F5" i="2"/>
  <c r="D45" i="2"/>
  <c r="E45" i="2"/>
  <c r="F45" i="2"/>
  <c r="D12" i="2"/>
  <c r="E12" i="2"/>
  <c r="F12" i="2"/>
  <c r="D20" i="2"/>
  <c r="E20" i="2"/>
  <c r="F20" i="2"/>
  <c r="D42" i="2"/>
  <c r="E42" i="2"/>
  <c r="F42" i="2"/>
  <c r="D10" i="2"/>
  <c r="E10" i="2"/>
  <c r="F10" i="2"/>
  <c r="D54" i="2"/>
  <c r="E54" i="2"/>
  <c r="F54" i="2"/>
  <c r="D21" i="2"/>
  <c r="E32" i="2"/>
  <c r="F32" i="2"/>
  <c r="F21" i="2"/>
  <c r="E21" i="2"/>
  <c r="B6" i="1"/>
  <c r="B8" i="1"/>
  <c r="B7" i="1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5" i="1"/>
</calcChain>
</file>

<file path=xl/sharedStrings.xml><?xml version="1.0" encoding="utf-8"?>
<sst xmlns="http://schemas.openxmlformats.org/spreadsheetml/2006/main" count="150" uniqueCount="80">
  <si>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</si>
  <si>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</si>
  <si>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</si>
  <si>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</si>
  <si>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</si>
  <si>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</si>
  <si>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</si>
  <si>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</si>
  <si>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</si>
  <si>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</si>
  <si>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</si>
  <si>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GUAM &amp; NORTHERN MARIANA ISLANDS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</si>
  <si>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</si>
  <si>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</si>
  <si>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</si>
  <si>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</si>
  <si>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</si>
  <si>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</si>
  <si>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</si>
  <si>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</si>
  <si>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</si>
  <si>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</si>
  <si>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</si>
  <si>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</si>
  <si>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</si>
  <si>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</si>
  <si>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</si>
  <si>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</si>
  <si>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</si>
  <si>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</si>
  <si>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</si>
  <si>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</si>
  <si>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</si>
  <si>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</si>
  <si>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</si>
  <si>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</si>
  <si>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</si>
  <si>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</si>
  <si>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</si>
  <si>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</si>
  <si>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</si>
  <si>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</si>
  <si>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</si>
  <si>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</si>
  <si>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</si>
  <si>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</si>
  <si>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US VIRGIN ISLANDS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</si>
  <si>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</si>
  <si>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</si>
  <si>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</si>
  <si>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</si>
  <si>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</si>
  <si>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</si>
  <si>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</si>
  <si>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TOTALS</t>
  </si>
  <si>
    <t>PISTOL</t>
  </si>
  <si>
    <t>REVOLVER</t>
  </si>
  <si>
    <t>total handguns</t>
  </si>
  <si>
    <t>Revolver %age</t>
  </si>
  <si>
    <t xml:space="preserve">FLORIDA  </t>
  </si>
  <si>
    <t xml:space="preserve">RHODE ISLAND </t>
  </si>
  <si>
    <t xml:space="preserve">SOUTH DAKOTA </t>
  </si>
  <si>
    <t xml:space="preserve">TEXAS </t>
  </si>
  <si>
    <t xml:space="preserve">UTAH </t>
  </si>
  <si>
    <t xml:space="preserve">VERMONT </t>
  </si>
  <si>
    <t xml:space="preserve">VIRGINIA </t>
  </si>
  <si>
    <t xml:space="preserve">WASHINGTON </t>
  </si>
  <si>
    <t xml:space="preserve">WEST VIRGINIA </t>
  </si>
  <si>
    <t xml:space="preserve">WISCONSIN </t>
  </si>
  <si>
    <t>Pistols</t>
  </si>
  <si>
    <t>Revolvers</t>
  </si>
  <si>
    <t>Total Handguns</t>
  </si>
  <si>
    <t>Pistols %</t>
  </si>
  <si>
    <t>Revolvers %</t>
  </si>
  <si>
    <t>State</t>
  </si>
  <si>
    <t>Totals</t>
  </si>
  <si>
    <t>Unsorted Data</t>
  </si>
  <si>
    <t>© 2015 Weaponsman.com</t>
  </si>
  <si>
    <t>6 Lowest Revolver Percentages in Traces</t>
  </si>
  <si>
    <t>6 Highest Revolver Percentages in Traces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</si>
</sst>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2"/>
      <color theme="1"/>
      <name val="Abadi MT Condensed Light"/>
      <family val="2"/>
    </font>
    <font>
      <sz val="12"/>
      <color theme="1"/>
      <name val="Abadi MT Condensed Light"/>
      <family val="2"/>
    </font>
    <font>
      <b/>
      <sz val="12"/>
      <color theme="1"/>
      <name val="Abadi MT Condensed Light"/>
      <family val="2"/>
    </font>
    <font>
      <sz val="16"/>
      <color theme="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u/>
      <sz val="12"/>
      <color theme="10"/>
      <name val="Abadi MT Condensed Light"/>
      <family val="2"/>
    </font>
    <font>
      <u/>
      <sz val="12"/>
      <color theme="11"/>
      <name val="Abadi MT Condensed Light"/>
      <family val="2"/>
    </font>
    <font>
      <sz val="12"/>
      <color theme="1"/>
      <name val="Abadi MT Condensed Extra Bold"/>
    </font>
    <font>
      <sz val="12"/>
      <color rgb="FF000000"/>
      <name val="Abadi MT Condensed Extra Bold"/>
    </font>
    <font>
      <sz val="12"/>
      <color rgb="FF000000"/>
      <name val="Abadi MT Condensed Light"/>
      <family val="2"/>
    </font>
    <font>
      <sz val="8"/>
      <name val="Abadi MT Condensed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F5FFF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</borders>
  <cellStyleXfs count="279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 applyBorder="1" applyAlignment="1">
      <alignment horizontal="center" vertical="center" textRotation="90"/>
    </xf>
    <xf numFmtId="0" fontId="5" fillId="0" borderId="0" xfId="2" applyFont="1" applyBorder="1" applyAlignment="1">
      <alignment horizontal="center" vertical="center" textRotation="90"/>
    </xf>
    <xf numFmtId="3" fontId="6" fillId="0" borderId="0" xfId="2" applyNumberFormat="1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vertical="center"/>
    </xf>
    <xf numFmtId="3" fontId="6" fillId="2" borderId="1" xfId="2" applyNumberFormat="1" applyFont="1" applyFill="1" applyBorder="1" applyAlignment="1">
      <alignment horizontal="right" vertical="center"/>
    </xf>
    <xf numFmtId="3" fontId="6" fillId="0" borderId="1" xfId="2" applyNumberFormat="1" applyFont="1" applyBorder="1" applyAlignment="1">
      <alignment horizontal="right" vertical="center"/>
    </xf>
    <xf numFmtId="3" fontId="0" fillId="0" borderId="0" xfId="0" applyNumberFormat="1"/>
    <xf numFmtId="164" fontId="0" fillId="0" borderId="0" xfId="1" applyNumberFormat="1" applyFont="1"/>
    <xf numFmtId="164" fontId="0" fillId="0" borderId="0" xfId="0" applyNumberFormat="1"/>
    <xf numFmtId="164" fontId="2" fillId="0" borderId="0" xfId="1" applyNumberFormat="1" applyFont="1"/>
    <xf numFmtId="0" fontId="9" fillId="0" borderId="0" xfId="0" applyFont="1"/>
    <xf numFmtId="3" fontId="9" fillId="0" borderId="0" xfId="0" applyNumberFormat="1" applyFont="1"/>
    <xf numFmtId="164" fontId="9" fillId="0" borderId="0" xfId="1" applyNumberFormat="1" applyFont="1"/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3" fontId="0" fillId="0" borderId="6" xfId="0" applyNumberFormat="1" applyBorder="1"/>
    <xf numFmtId="164" fontId="0" fillId="0" borderId="6" xfId="1" applyNumberFormat="1" applyFont="1" applyBorder="1"/>
    <xf numFmtId="164" fontId="0" fillId="0" borderId="7" xfId="1" applyNumberFormat="1" applyFont="1" applyBorder="1"/>
    <xf numFmtId="0" fontId="11" fillId="0" borderId="8" xfId="0" applyFont="1" applyBorder="1"/>
    <xf numFmtId="0" fontId="0" fillId="0" borderId="9" xfId="0" applyBorder="1"/>
    <xf numFmtId="0" fontId="0" fillId="0" borderId="10" xfId="0" applyBorder="1" applyAlignment="1">
      <alignment horizontal="right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1" fillId="0" borderId="5" xfId="0" applyFont="1" applyBorder="1"/>
    <xf numFmtId="0" fontId="11" fillId="0" borderId="6" xfId="0" applyFont="1" applyBorder="1"/>
    <xf numFmtId="3" fontId="11" fillId="0" borderId="6" xfId="0" applyNumberFormat="1" applyFont="1" applyBorder="1"/>
    <xf numFmtId="164" fontId="11" fillId="0" borderId="6" xfId="0" applyNumberFormat="1" applyFont="1" applyBorder="1"/>
    <xf numFmtId="164" fontId="11" fillId="0" borderId="7" xfId="0" applyNumberFormat="1" applyFont="1" applyBorder="1"/>
  </cellXfs>
  <cellStyles count="279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Normal" xfId="0" builtinId="0"/>
    <cellStyle name="Normal_Sheet1 2" xfId="2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"/>
  <sheetViews>
    <sheetView tabSelected="1" workbookViewId="0">
      <selection activeCell="F13" sqref="A1:XFD1048576"/>
    </sheetView>
  </sheetViews>
  <sheetFormatPr baseColWidth="10" defaultRowHeight="14" x14ac:dyDescent="0"/>
  <cols>
    <col min="56" max="56" width="13.6640625" customWidth="1"/>
  </cols>
  <sheetData>
    <row r="1" spans="1:56" ht="155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3" t="s">
        <v>48</v>
      </c>
      <c r="AY1" s="3" t="s">
        <v>49</v>
      </c>
      <c r="AZ1" s="3" t="s">
        <v>50</v>
      </c>
      <c r="BA1" s="3" t="s">
        <v>51</v>
      </c>
      <c r="BB1" s="3" t="s">
        <v>52</v>
      </c>
      <c r="BC1" s="3" t="s">
        <v>53</v>
      </c>
      <c r="BD1" s="3" t="s">
        <v>54</v>
      </c>
    </row>
    <row r="2" spans="1:56" ht="18">
      <c r="A2" s="4" t="s">
        <v>55</v>
      </c>
      <c r="B2" s="5">
        <v>3579</v>
      </c>
      <c r="C2" s="5">
        <v>361</v>
      </c>
      <c r="D2" s="5">
        <v>4260</v>
      </c>
      <c r="E2" s="5">
        <v>472</v>
      </c>
      <c r="F2" s="5">
        <v>15570</v>
      </c>
      <c r="G2" s="5">
        <v>1919</v>
      </c>
      <c r="H2" s="5">
        <v>646</v>
      </c>
      <c r="I2" s="5">
        <v>522</v>
      </c>
      <c r="J2" s="5">
        <v>791</v>
      </c>
      <c r="K2" s="5">
        <v>11238</v>
      </c>
      <c r="L2" s="5">
        <v>6984</v>
      </c>
      <c r="M2" s="5">
        <v>9</v>
      </c>
      <c r="N2" s="5">
        <v>45</v>
      </c>
      <c r="O2" s="5">
        <v>385</v>
      </c>
      <c r="P2" s="5">
        <v>6394</v>
      </c>
      <c r="Q2" s="5">
        <v>3500</v>
      </c>
      <c r="R2" s="5">
        <v>730</v>
      </c>
      <c r="S2" s="5">
        <v>1298</v>
      </c>
      <c r="T2" s="5">
        <v>1777</v>
      </c>
      <c r="U2" s="5">
        <v>4306</v>
      </c>
      <c r="V2" s="5">
        <v>132</v>
      </c>
      <c r="W2" s="5">
        <v>3058</v>
      </c>
      <c r="X2" s="5">
        <v>857</v>
      </c>
      <c r="Y2" s="5">
        <v>3207</v>
      </c>
      <c r="Z2" s="5">
        <v>1258</v>
      </c>
      <c r="AA2" s="5">
        <v>1550</v>
      </c>
      <c r="AB2" s="5">
        <v>3050</v>
      </c>
      <c r="AC2" s="5">
        <v>220</v>
      </c>
      <c r="AD2" s="5">
        <v>520</v>
      </c>
      <c r="AE2" s="5">
        <v>1802</v>
      </c>
      <c r="AF2" s="5">
        <v>122</v>
      </c>
      <c r="AG2" s="5">
        <v>2129</v>
      </c>
      <c r="AH2" s="5">
        <v>783</v>
      </c>
      <c r="AI2" s="5">
        <v>3793</v>
      </c>
      <c r="AJ2" s="5">
        <v>5506</v>
      </c>
      <c r="AK2" s="5">
        <v>438</v>
      </c>
      <c r="AL2" s="5">
        <v>6204</v>
      </c>
      <c r="AM2" s="5">
        <v>765</v>
      </c>
      <c r="AN2" s="5">
        <v>1666</v>
      </c>
      <c r="AO2" s="5">
        <v>4848</v>
      </c>
      <c r="AP2" s="5">
        <v>886</v>
      </c>
      <c r="AQ2" s="5">
        <v>225</v>
      </c>
      <c r="AR2" s="5">
        <v>2330</v>
      </c>
      <c r="AS2" s="5">
        <v>88</v>
      </c>
      <c r="AT2" s="5">
        <v>3044</v>
      </c>
      <c r="AU2" s="5">
        <v>8977</v>
      </c>
      <c r="AV2" s="5">
        <v>110</v>
      </c>
      <c r="AW2" s="5">
        <v>590</v>
      </c>
      <c r="AX2" s="5">
        <v>71</v>
      </c>
      <c r="AY2" s="5">
        <v>4057</v>
      </c>
      <c r="AZ2" s="5">
        <v>1890</v>
      </c>
      <c r="BA2" s="5">
        <v>396</v>
      </c>
      <c r="BB2" s="5">
        <v>2121</v>
      </c>
      <c r="BC2" s="5">
        <v>83</v>
      </c>
      <c r="BD2" s="5">
        <v>131562</v>
      </c>
    </row>
    <row r="3" spans="1:56" ht="18">
      <c r="A3" s="4" t="s">
        <v>56</v>
      </c>
      <c r="B3" s="6">
        <v>1069</v>
      </c>
      <c r="C3" s="6">
        <v>117</v>
      </c>
      <c r="D3" s="6">
        <v>1057</v>
      </c>
      <c r="E3" s="6">
        <v>159</v>
      </c>
      <c r="F3" s="6">
        <v>6710</v>
      </c>
      <c r="G3" s="6">
        <v>541</v>
      </c>
      <c r="H3" s="6">
        <v>288</v>
      </c>
      <c r="I3" s="6">
        <v>187</v>
      </c>
      <c r="J3" s="6">
        <v>324</v>
      </c>
      <c r="K3" s="6">
        <v>3761</v>
      </c>
      <c r="L3" s="6">
        <v>1963</v>
      </c>
      <c r="M3" s="6">
        <v>9</v>
      </c>
      <c r="N3" s="6">
        <v>23</v>
      </c>
      <c r="O3" s="6">
        <v>105</v>
      </c>
      <c r="P3" s="6">
        <v>2716</v>
      </c>
      <c r="Q3" s="6">
        <v>863</v>
      </c>
      <c r="R3" s="6">
        <v>186</v>
      </c>
      <c r="S3" s="6">
        <v>302</v>
      </c>
      <c r="T3" s="6">
        <v>544</v>
      </c>
      <c r="U3" s="6">
        <v>1214</v>
      </c>
      <c r="V3" s="6">
        <v>51</v>
      </c>
      <c r="W3" s="6">
        <v>1374</v>
      </c>
      <c r="X3" s="6">
        <v>367</v>
      </c>
      <c r="Y3" s="6">
        <v>1028</v>
      </c>
      <c r="Z3" s="6">
        <v>352</v>
      </c>
      <c r="AA3" s="6">
        <v>465</v>
      </c>
      <c r="AB3" s="6">
        <v>729</v>
      </c>
      <c r="AC3" s="6">
        <v>66</v>
      </c>
      <c r="AD3" s="6">
        <v>157</v>
      </c>
      <c r="AE3" s="6">
        <v>554</v>
      </c>
      <c r="AF3" s="6">
        <v>58</v>
      </c>
      <c r="AG3" s="6">
        <v>1023</v>
      </c>
      <c r="AH3" s="6">
        <v>217</v>
      </c>
      <c r="AI3" s="6">
        <v>1756</v>
      </c>
      <c r="AJ3" s="6">
        <v>1913</v>
      </c>
      <c r="AK3" s="6">
        <v>155</v>
      </c>
      <c r="AL3" s="6">
        <v>1882</v>
      </c>
      <c r="AM3" s="6">
        <v>227</v>
      </c>
      <c r="AN3" s="6">
        <v>568</v>
      </c>
      <c r="AO3" s="6">
        <v>1676</v>
      </c>
      <c r="AP3" s="6">
        <v>144</v>
      </c>
      <c r="AQ3" s="6">
        <v>90</v>
      </c>
      <c r="AR3" s="6">
        <v>769</v>
      </c>
      <c r="AS3" s="6">
        <v>28</v>
      </c>
      <c r="AT3" s="6">
        <v>1081</v>
      </c>
      <c r="AU3" s="6">
        <v>2329</v>
      </c>
      <c r="AV3" s="6">
        <v>21</v>
      </c>
      <c r="AW3" s="6">
        <v>141</v>
      </c>
      <c r="AX3" s="6">
        <v>30</v>
      </c>
      <c r="AY3" s="6">
        <v>1106</v>
      </c>
      <c r="AZ3" s="6">
        <v>563</v>
      </c>
      <c r="BA3" s="6">
        <v>156</v>
      </c>
      <c r="BB3" s="6">
        <v>544</v>
      </c>
      <c r="BC3" s="6">
        <v>41</v>
      </c>
      <c r="BD3" s="6">
        <v>43799</v>
      </c>
    </row>
    <row r="5" spans="1:56">
      <c r="A5" t="s">
        <v>57</v>
      </c>
      <c r="B5" s="7">
        <f>B2+B3</f>
        <v>4648</v>
      </c>
      <c r="C5" s="7">
        <f t="shared" ref="C5:BD5" si="0">C2+C3</f>
        <v>478</v>
      </c>
      <c r="D5" s="7">
        <f t="shared" si="0"/>
        <v>5317</v>
      </c>
      <c r="E5" s="7">
        <f t="shared" si="0"/>
        <v>631</v>
      </c>
      <c r="F5" s="7">
        <f t="shared" si="0"/>
        <v>22280</v>
      </c>
      <c r="G5" s="7">
        <f t="shared" si="0"/>
        <v>2460</v>
      </c>
      <c r="H5" s="7">
        <f t="shared" si="0"/>
        <v>934</v>
      </c>
      <c r="I5" s="7">
        <f t="shared" si="0"/>
        <v>709</v>
      </c>
      <c r="J5" s="7">
        <f t="shared" si="0"/>
        <v>1115</v>
      </c>
      <c r="K5" s="7">
        <f t="shared" si="0"/>
        <v>14999</v>
      </c>
      <c r="L5" s="7">
        <f t="shared" si="0"/>
        <v>8947</v>
      </c>
      <c r="M5" s="7">
        <f t="shared" si="0"/>
        <v>18</v>
      </c>
      <c r="N5" s="7">
        <f t="shared" si="0"/>
        <v>68</v>
      </c>
      <c r="O5" s="7">
        <f t="shared" si="0"/>
        <v>490</v>
      </c>
      <c r="P5" s="7">
        <f t="shared" si="0"/>
        <v>9110</v>
      </c>
      <c r="Q5" s="7">
        <f t="shared" si="0"/>
        <v>4363</v>
      </c>
      <c r="R5" s="7">
        <f t="shared" si="0"/>
        <v>916</v>
      </c>
      <c r="S5" s="7">
        <f t="shared" si="0"/>
        <v>1600</v>
      </c>
      <c r="T5" s="7">
        <f t="shared" si="0"/>
        <v>2321</v>
      </c>
      <c r="U5" s="7">
        <f t="shared" si="0"/>
        <v>5520</v>
      </c>
      <c r="V5" s="7">
        <f t="shared" si="0"/>
        <v>183</v>
      </c>
      <c r="W5" s="7">
        <f t="shared" si="0"/>
        <v>4432</v>
      </c>
      <c r="X5" s="7">
        <f t="shared" si="0"/>
        <v>1224</v>
      </c>
      <c r="Y5" s="7">
        <f t="shared" si="0"/>
        <v>4235</v>
      </c>
      <c r="Z5" s="7">
        <f t="shared" si="0"/>
        <v>1610</v>
      </c>
      <c r="AA5" s="7">
        <f t="shared" si="0"/>
        <v>2015</v>
      </c>
      <c r="AB5" s="7">
        <f t="shared" si="0"/>
        <v>3779</v>
      </c>
      <c r="AC5" s="7">
        <f t="shared" si="0"/>
        <v>286</v>
      </c>
      <c r="AD5" s="7">
        <f t="shared" si="0"/>
        <v>677</v>
      </c>
      <c r="AE5" s="7">
        <f t="shared" si="0"/>
        <v>2356</v>
      </c>
      <c r="AF5" s="7">
        <f t="shared" si="0"/>
        <v>180</v>
      </c>
      <c r="AG5" s="7">
        <f t="shared" si="0"/>
        <v>3152</v>
      </c>
      <c r="AH5" s="7">
        <f t="shared" si="0"/>
        <v>1000</v>
      </c>
      <c r="AI5" s="7">
        <f t="shared" si="0"/>
        <v>5549</v>
      </c>
      <c r="AJ5" s="7">
        <f t="shared" si="0"/>
        <v>7419</v>
      </c>
      <c r="AK5" s="7">
        <f t="shared" si="0"/>
        <v>593</v>
      </c>
      <c r="AL5" s="7">
        <f t="shared" si="0"/>
        <v>8086</v>
      </c>
      <c r="AM5" s="7">
        <f t="shared" si="0"/>
        <v>992</v>
      </c>
      <c r="AN5" s="7">
        <f t="shared" si="0"/>
        <v>2234</v>
      </c>
      <c r="AO5" s="7">
        <f t="shared" si="0"/>
        <v>6524</v>
      </c>
      <c r="AP5" s="7">
        <f t="shared" si="0"/>
        <v>1030</v>
      </c>
      <c r="AQ5" s="7">
        <f t="shared" si="0"/>
        <v>315</v>
      </c>
      <c r="AR5" s="7">
        <f t="shared" si="0"/>
        <v>3099</v>
      </c>
      <c r="AS5" s="7">
        <f t="shared" si="0"/>
        <v>116</v>
      </c>
      <c r="AT5" s="7">
        <f t="shared" si="0"/>
        <v>4125</v>
      </c>
      <c r="AU5" s="7">
        <f t="shared" si="0"/>
        <v>11306</v>
      </c>
      <c r="AV5" s="7">
        <f t="shared" si="0"/>
        <v>131</v>
      </c>
      <c r="AW5" s="7">
        <f t="shared" si="0"/>
        <v>731</v>
      </c>
      <c r="AX5" s="7">
        <f t="shared" si="0"/>
        <v>101</v>
      </c>
      <c r="AY5" s="7">
        <f t="shared" si="0"/>
        <v>5163</v>
      </c>
      <c r="AZ5" s="7">
        <f t="shared" si="0"/>
        <v>2453</v>
      </c>
      <c r="BA5" s="7">
        <f t="shared" si="0"/>
        <v>552</v>
      </c>
      <c r="BB5" s="7">
        <f t="shared" si="0"/>
        <v>2665</v>
      </c>
      <c r="BC5" s="7">
        <f t="shared" si="0"/>
        <v>124</v>
      </c>
      <c r="BD5" s="7">
        <f t="shared" si="0"/>
        <v>175361</v>
      </c>
    </row>
    <row r="6" spans="1:56">
      <c r="A6" t="s">
        <v>58</v>
      </c>
      <c r="B6" s="8">
        <f>ROUND(B3/B5,1)</f>
        <v>0.2</v>
      </c>
      <c r="C6" s="8">
        <f t="shared" ref="C6:BD6" si="1">ROUND(C3/C5,2)</f>
        <v>0.24</v>
      </c>
      <c r="D6" s="8">
        <f t="shared" si="1"/>
        <v>0.2</v>
      </c>
      <c r="E6" s="8">
        <f t="shared" si="1"/>
        <v>0.25</v>
      </c>
      <c r="F6" s="10">
        <f t="shared" si="1"/>
        <v>0.3</v>
      </c>
      <c r="G6" s="8">
        <f t="shared" si="1"/>
        <v>0.22</v>
      </c>
      <c r="H6" s="10">
        <f t="shared" si="1"/>
        <v>0.31</v>
      </c>
      <c r="I6" s="8">
        <f t="shared" si="1"/>
        <v>0.26</v>
      </c>
      <c r="J6" s="8">
        <f t="shared" si="1"/>
        <v>0.28999999999999998</v>
      </c>
      <c r="K6" s="8">
        <f t="shared" si="1"/>
        <v>0.25</v>
      </c>
      <c r="L6" s="8">
        <f t="shared" si="1"/>
        <v>0.22</v>
      </c>
      <c r="M6" s="8">
        <f t="shared" si="1"/>
        <v>0.5</v>
      </c>
      <c r="N6" s="8">
        <f t="shared" si="1"/>
        <v>0.34</v>
      </c>
      <c r="O6" s="8">
        <f t="shared" si="1"/>
        <v>0.21</v>
      </c>
      <c r="P6" s="8">
        <f t="shared" si="1"/>
        <v>0.3</v>
      </c>
      <c r="Q6" s="8">
        <f t="shared" si="1"/>
        <v>0.2</v>
      </c>
      <c r="R6" s="8">
        <f t="shared" si="1"/>
        <v>0.2</v>
      </c>
      <c r="S6" s="8">
        <f t="shared" si="1"/>
        <v>0.19</v>
      </c>
      <c r="T6" s="8">
        <f t="shared" si="1"/>
        <v>0.23</v>
      </c>
      <c r="U6" s="8">
        <f t="shared" si="1"/>
        <v>0.22</v>
      </c>
      <c r="V6" s="8">
        <f t="shared" si="1"/>
        <v>0.28000000000000003</v>
      </c>
      <c r="W6" s="8">
        <f t="shared" si="1"/>
        <v>0.31</v>
      </c>
      <c r="X6" s="8">
        <f t="shared" si="1"/>
        <v>0.3</v>
      </c>
      <c r="Y6" s="8">
        <f t="shared" si="1"/>
        <v>0.24</v>
      </c>
      <c r="Z6" s="8">
        <f t="shared" si="1"/>
        <v>0.22</v>
      </c>
      <c r="AA6" s="8">
        <f t="shared" si="1"/>
        <v>0.23</v>
      </c>
      <c r="AB6" s="8">
        <f t="shared" si="1"/>
        <v>0.19</v>
      </c>
      <c r="AC6" s="8">
        <f t="shared" si="1"/>
        <v>0.23</v>
      </c>
      <c r="AD6" s="8">
        <f t="shared" si="1"/>
        <v>0.23</v>
      </c>
      <c r="AE6" s="8">
        <f t="shared" si="1"/>
        <v>0.24</v>
      </c>
      <c r="AF6" s="8">
        <f t="shared" si="1"/>
        <v>0.32</v>
      </c>
      <c r="AG6" s="8">
        <f t="shared" si="1"/>
        <v>0.32</v>
      </c>
      <c r="AH6" s="8">
        <f t="shared" si="1"/>
        <v>0.22</v>
      </c>
      <c r="AI6" s="8">
        <f t="shared" si="1"/>
        <v>0.32</v>
      </c>
      <c r="AJ6" s="8">
        <f t="shared" si="1"/>
        <v>0.26</v>
      </c>
      <c r="AK6" s="8">
        <f t="shared" si="1"/>
        <v>0.26</v>
      </c>
      <c r="AL6" s="8">
        <f t="shared" si="1"/>
        <v>0.23</v>
      </c>
      <c r="AM6" s="8">
        <f t="shared" si="1"/>
        <v>0.23</v>
      </c>
      <c r="AN6" s="8">
        <f t="shared" si="1"/>
        <v>0.25</v>
      </c>
      <c r="AO6" s="8">
        <f t="shared" si="1"/>
        <v>0.26</v>
      </c>
      <c r="AP6" s="8">
        <f t="shared" si="1"/>
        <v>0.14000000000000001</v>
      </c>
      <c r="AQ6" s="8">
        <f t="shared" si="1"/>
        <v>0.28999999999999998</v>
      </c>
      <c r="AR6" s="8">
        <f t="shared" si="1"/>
        <v>0.25</v>
      </c>
      <c r="AS6" s="8">
        <f t="shared" si="1"/>
        <v>0.24</v>
      </c>
      <c r="AT6" s="8">
        <f t="shared" si="1"/>
        <v>0.26</v>
      </c>
      <c r="AU6" s="8">
        <f t="shared" si="1"/>
        <v>0.21</v>
      </c>
      <c r="AV6" s="8">
        <f t="shared" si="1"/>
        <v>0.16</v>
      </c>
      <c r="AW6" s="8">
        <f t="shared" si="1"/>
        <v>0.19</v>
      </c>
      <c r="AX6" s="8">
        <f t="shared" si="1"/>
        <v>0.3</v>
      </c>
      <c r="AY6" s="8">
        <f t="shared" si="1"/>
        <v>0.21</v>
      </c>
      <c r="AZ6" s="8">
        <f t="shared" si="1"/>
        <v>0.23</v>
      </c>
      <c r="BA6" s="8">
        <f t="shared" si="1"/>
        <v>0.28000000000000003</v>
      </c>
      <c r="BB6" s="8">
        <f t="shared" si="1"/>
        <v>0.2</v>
      </c>
      <c r="BC6" s="8">
        <f t="shared" si="1"/>
        <v>0.33</v>
      </c>
      <c r="BD6" s="8">
        <f t="shared" si="1"/>
        <v>0.25</v>
      </c>
    </row>
    <row r="7" spans="1:56">
      <c r="B7" s="9">
        <f>MAX(B6:BC6)</f>
        <v>0.5</v>
      </c>
    </row>
    <row r="8" spans="1:56">
      <c r="B8" s="9">
        <f>MIN(B6:BC6)</f>
        <v>0.14000000000000001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>
      <selection sqref="A1:F57"/>
    </sheetView>
  </sheetViews>
  <sheetFormatPr baseColWidth="10" defaultRowHeight="14" x14ac:dyDescent="0"/>
  <cols>
    <col min="57" max="57" width="13.6640625" customWidth="1"/>
  </cols>
  <sheetData>
    <row r="1" spans="1:6">
      <c r="A1" s="14" t="s">
        <v>74</v>
      </c>
      <c r="B1" s="14" t="s">
        <v>69</v>
      </c>
      <c r="C1" s="15" t="s">
        <v>70</v>
      </c>
      <c r="D1" s="14" t="s">
        <v>71</v>
      </c>
      <c r="E1" s="14" t="s">
        <v>72</v>
      </c>
      <c r="F1" s="14" t="s">
        <v>73</v>
      </c>
    </row>
    <row r="2" spans="1:6">
      <c r="A2" t="s">
        <v>40</v>
      </c>
      <c r="B2">
        <v>886</v>
      </c>
      <c r="C2">
        <v>144</v>
      </c>
      <c r="D2" s="7">
        <f>B2+C2</f>
        <v>1030</v>
      </c>
      <c r="E2" s="8">
        <f>B2/D2</f>
        <v>0.86019417475728155</v>
      </c>
      <c r="F2" s="8">
        <f>C2/D2</f>
        <v>0.13980582524271845</v>
      </c>
    </row>
    <row r="3" spans="1:6">
      <c r="A3" t="s">
        <v>46</v>
      </c>
      <c r="B3">
        <v>110</v>
      </c>
      <c r="C3">
        <v>21</v>
      </c>
      <c r="D3" s="7">
        <f>B3+C3</f>
        <v>131</v>
      </c>
      <c r="E3" s="8">
        <f>B3/D3</f>
        <v>0.83969465648854957</v>
      </c>
      <c r="F3" s="8">
        <f>C3/D3</f>
        <v>0.16030534351145037</v>
      </c>
    </row>
    <row r="4" spans="1:6">
      <c r="A4" t="s">
        <v>17</v>
      </c>
      <c r="B4" s="7">
        <v>1298</v>
      </c>
      <c r="C4">
        <v>302</v>
      </c>
      <c r="D4" s="7">
        <f>B4+C4</f>
        <v>1600</v>
      </c>
      <c r="E4" s="8">
        <f>B4/D4</f>
        <v>0.81125000000000003</v>
      </c>
      <c r="F4" s="8">
        <f>C4/D4</f>
        <v>0.18875</v>
      </c>
    </row>
    <row r="5" spans="1:6">
      <c r="A5" t="s">
        <v>63</v>
      </c>
      <c r="B5">
        <v>590</v>
      </c>
      <c r="C5">
        <v>141</v>
      </c>
      <c r="D5" s="7">
        <f>B5+C5</f>
        <v>731</v>
      </c>
      <c r="E5" s="8">
        <f>B5/D5</f>
        <v>0.80711354309165528</v>
      </c>
      <c r="F5" s="8">
        <f>C5/D5</f>
        <v>0.19288645690834474</v>
      </c>
    </row>
    <row r="6" spans="1:6">
      <c r="A6" t="s">
        <v>26</v>
      </c>
      <c r="B6" s="7">
        <v>3050</v>
      </c>
      <c r="C6">
        <v>729</v>
      </c>
      <c r="D6" s="7">
        <f>B6+C6</f>
        <v>3779</v>
      </c>
      <c r="E6" s="8">
        <f>B6/D6</f>
        <v>0.80709182323365969</v>
      </c>
      <c r="F6" s="8">
        <f>C6/D6</f>
        <v>0.19290817676634031</v>
      </c>
    </row>
    <row r="7" spans="1:6">
      <c r="A7" t="s">
        <v>15</v>
      </c>
      <c r="B7" s="7">
        <v>3500</v>
      </c>
      <c r="C7">
        <v>863</v>
      </c>
      <c r="D7" s="7">
        <f>B7+C7</f>
        <v>4363</v>
      </c>
      <c r="E7" s="8">
        <f>B7/D7</f>
        <v>0.80220032088012838</v>
      </c>
      <c r="F7" s="8">
        <f>C7/D7</f>
        <v>0.19779967911987165</v>
      </c>
    </row>
    <row r="8" spans="1:6">
      <c r="A8" t="s">
        <v>2</v>
      </c>
      <c r="B8" s="7">
        <v>4260</v>
      </c>
      <c r="C8">
        <v>1057</v>
      </c>
      <c r="D8" s="7">
        <f>B8+C8</f>
        <v>5317</v>
      </c>
      <c r="E8" s="8">
        <f>B8/D8</f>
        <v>0.80120368628926086</v>
      </c>
      <c r="F8" s="8">
        <f>C8/D8</f>
        <v>0.19879631371073914</v>
      </c>
    </row>
    <row r="9" spans="1:6">
      <c r="A9" t="s">
        <v>16</v>
      </c>
      <c r="B9">
        <v>730</v>
      </c>
      <c r="C9">
        <v>186</v>
      </c>
      <c r="D9" s="7">
        <f>B9+C9</f>
        <v>916</v>
      </c>
      <c r="E9" s="8">
        <f>B9/D9</f>
        <v>0.79694323144104806</v>
      </c>
      <c r="F9" s="8">
        <f>C9/D9</f>
        <v>0.20305676855895197</v>
      </c>
    </row>
    <row r="10" spans="1:6">
      <c r="A10" t="s">
        <v>68</v>
      </c>
      <c r="B10" s="7">
        <v>2121</v>
      </c>
      <c r="C10">
        <v>544</v>
      </c>
      <c r="D10" s="7">
        <f>B10+C10</f>
        <v>2665</v>
      </c>
      <c r="E10" s="8">
        <f>B10/D10</f>
        <v>0.79587242026266414</v>
      </c>
      <c r="F10" s="8">
        <f>C10/D10</f>
        <v>0.20412757973733583</v>
      </c>
    </row>
    <row r="11" spans="1:6">
      <c r="A11" t="s">
        <v>62</v>
      </c>
      <c r="B11" s="7">
        <v>8977</v>
      </c>
      <c r="C11">
        <v>2329</v>
      </c>
      <c r="D11" s="7">
        <f>B11+C11</f>
        <v>11306</v>
      </c>
      <c r="E11" s="8">
        <f>B11/D11</f>
        <v>0.79400318415000881</v>
      </c>
      <c r="F11" s="8">
        <f>C11/D11</f>
        <v>0.20599681584999116</v>
      </c>
    </row>
    <row r="12" spans="1:6">
      <c r="A12" t="s">
        <v>65</v>
      </c>
      <c r="B12" s="7">
        <v>4057</v>
      </c>
      <c r="C12">
        <v>1106</v>
      </c>
      <c r="D12" s="7">
        <f>B12+C12</f>
        <v>5163</v>
      </c>
      <c r="E12" s="8">
        <f>B12/D12</f>
        <v>0.7857834592291304</v>
      </c>
      <c r="F12" s="8">
        <f>C12/D12</f>
        <v>0.21421654077086966</v>
      </c>
    </row>
    <row r="13" spans="1:6">
      <c r="A13" t="s">
        <v>13</v>
      </c>
      <c r="B13">
        <v>385</v>
      </c>
      <c r="C13">
        <v>105</v>
      </c>
      <c r="D13" s="7">
        <f>B13+C13</f>
        <v>490</v>
      </c>
      <c r="E13" s="8">
        <f>B13/D13</f>
        <v>0.7857142857142857</v>
      </c>
      <c r="F13" s="8">
        <f>C13/D13</f>
        <v>0.21428571428571427</v>
      </c>
    </row>
    <row r="14" spans="1:6">
      <c r="A14" t="s">
        <v>32</v>
      </c>
      <c r="B14">
        <v>783</v>
      </c>
      <c r="C14">
        <v>217</v>
      </c>
      <c r="D14" s="7">
        <f>B14+C14</f>
        <v>1000</v>
      </c>
      <c r="E14" s="8">
        <f>B14/D14</f>
        <v>0.78300000000000003</v>
      </c>
      <c r="F14" s="8">
        <f>C14/D14</f>
        <v>0.217</v>
      </c>
    </row>
    <row r="15" spans="1:6">
      <c r="A15" t="s">
        <v>24</v>
      </c>
      <c r="B15" s="7">
        <v>1258</v>
      </c>
      <c r="C15">
        <v>352</v>
      </c>
      <c r="D15" s="7">
        <f>B15+C15</f>
        <v>1610</v>
      </c>
      <c r="E15" s="8">
        <f>B15/D15</f>
        <v>0.7813664596273292</v>
      </c>
      <c r="F15" s="8">
        <f>C15/D15</f>
        <v>0.2186335403726708</v>
      </c>
    </row>
    <row r="16" spans="1:6">
      <c r="A16" t="s">
        <v>10</v>
      </c>
      <c r="B16" s="7">
        <v>6984</v>
      </c>
      <c r="C16">
        <v>1963</v>
      </c>
      <c r="D16" s="7">
        <f>B16+C16</f>
        <v>8947</v>
      </c>
      <c r="E16" s="8">
        <f>B16/D16</f>
        <v>0.78059684810551022</v>
      </c>
      <c r="F16" s="8">
        <f>C16/D16</f>
        <v>0.21940315189448978</v>
      </c>
    </row>
    <row r="17" spans="1:6">
      <c r="A17" t="s">
        <v>5</v>
      </c>
      <c r="B17" s="7">
        <v>1919</v>
      </c>
      <c r="C17">
        <v>541</v>
      </c>
      <c r="D17" s="7">
        <f>B17+C17</f>
        <v>2460</v>
      </c>
      <c r="E17" s="8">
        <f>B17/D17</f>
        <v>0.78008130081300808</v>
      </c>
      <c r="F17" s="8">
        <f>C17/D17</f>
        <v>0.21991869918699186</v>
      </c>
    </row>
    <row r="18" spans="1:6">
      <c r="A18" t="s">
        <v>19</v>
      </c>
      <c r="B18" s="7">
        <v>4306</v>
      </c>
      <c r="C18">
        <v>1214</v>
      </c>
      <c r="D18" s="7">
        <f>B18+C18</f>
        <v>5520</v>
      </c>
      <c r="E18" s="8">
        <f>B18/D18</f>
        <v>0.7800724637681159</v>
      </c>
      <c r="F18" s="8">
        <f>C18/D18</f>
        <v>0.21992753623188405</v>
      </c>
    </row>
    <row r="19" spans="1:6">
      <c r="A19" t="s">
        <v>37</v>
      </c>
      <c r="B19">
        <v>765</v>
      </c>
      <c r="C19">
        <v>227</v>
      </c>
      <c r="D19" s="7">
        <f>B19+C19</f>
        <v>992</v>
      </c>
      <c r="E19" s="8">
        <f>B19/D19</f>
        <v>0.77116935483870963</v>
      </c>
      <c r="F19" s="8">
        <f>C19/D19</f>
        <v>0.22883064516129031</v>
      </c>
    </row>
    <row r="20" spans="1:6">
      <c r="A20" t="s">
        <v>66</v>
      </c>
      <c r="B20" s="7">
        <v>1890</v>
      </c>
      <c r="C20">
        <v>563</v>
      </c>
      <c r="D20" s="7">
        <f>B20+C20</f>
        <v>2453</v>
      </c>
      <c r="E20" s="8">
        <f>B20/D20</f>
        <v>0.77048512026090499</v>
      </c>
      <c r="F20" s="8">
        <f>C20/D20</f>
        <v>0.22951487973909498</v>
      </c>
    </row>
    <row r="21" spans="1:6">
      <c r="A21" t="s">
        <v>0</v>
      </c>
      <c r="B21" s="7">
        <v>3579</v>
      </c>
      <c r="C21">
        <v>1069</v>
      </c>
      <c r="D21" s="7">
        <f>B21+C21</f>
        <v>4648</v>
      </c>
      <c r="E21" s="8">
        <f>B21/D21</f>
        <v>0.77000860585197939</v>
      </c>
      <c r="F21" s="8">
        <f>C21/D21</f>
        <v>0.22999139414802067</v>
      </c>
    </row>
    <row r="22" spans="1:6">
      <c r="A22" t="s">
        <v>25</v>
      </c>
      <c r="B22" s="7">
        <v>1550</v>
      </c>
      <c r="C22">
        <v>465</v>
      </c>
      <c r="D22" s="7">
        <f>B22+C22</f>
        <v>2015</v>
      </c>
      <c r="E22" s="8">
        <f>B22/D22</f>
        <v>0.76923076923076927</v>
      </c>
      <c r="F22" s="8">
        <f>C22/D22</f>
        <v>0.23076923076923078</v>
      </c>
    </row>
    <row r="23" spans="1:6">
      <c r="A23" t="s">
        <v>27</v>
      </c>
      <c r="B23">
        <v>220</v>
      </c>
      <c r="C23">
        <v>66</v>
      </c>
      <c r="D23" s="7">
        <f>B23+C23</f>
        <v>286</v>
      </c>
      <c r="E23" s="8">
        <f>B23/D23</f>
        <v>0.76923076923076927</v>
      </c>
      <c r="F23" s="8">
        <f>C23/D23</f>
        <v>0.23076923076923078</v>
      </c>
    </row>
    <row r="24" spans="1:6">
      <c r="A24" t="s">
        <v>28</v>
      </c>
      <c r="B24">
        <v>520</v>
      </c>
      <c r="C24">
        <v>157</v>
      </c>
      <c r="D24" s="7">
        <f>B24+C24</f>
        <v>677</v>
      </c>
      <c r="E24" s="8">
        <f>B24/D24</f>
        <v>0.76809453471196454</v>
      </c>
      <c r="F24" s="8">
        <f>C24/D24</f>
        <v>0.23190546528803546</v>
      </c>
    </row>
    <row r="25" spans="1:6">
      <c r="A25" t="s">
        <v>36</v>
      </c>
      <c r="B25" s="7">
        <v>6204</v>
      </c>
      <c r="C25">
        <v>1882</v>
      </c>
      <c r="D25" s="7">
        <f>B25+C25</f>
        <v>8086</v>
      </c>
      <c r="E25" s="8">
        <f>B25/D25</f>
        <v>0.7672520405639377</v>
      </c>
      <c r="F25" s="8">
        <f>C25/D25</f>
        <v>0.23274795943606233</v>
      </c>
    </row>
    <row r="26" spans="1:6">
      <c r="A26" t="s">
        <v>18</v>
      </c>
      <c r="B26" s="7">
        <v>1777</v>
      </c>
      <c r="C26">
        <v>544</v>
      </c>
      <c r="D26" s="7">
        <f>B26+C26</f>
        <v>2321</v>
      </c>
      <c r="E26" s="8">
        <f>B26/D26</f>
        <v>0.7656182679879362</v>
      </c>
      <c r="F26" s="8">
        <f>C26/D26</f>
        <v>0.23438173201206378</v>
      </c>
    </row>
    <row r="27" spans="1:6">
      <c r="A27" t="s">
        <v>29</v>
      </c>
      <c r="B27" s="7">
        <v>1802</v>
      </c>
      <c r="C27">
        <v>554</v>
      </c>
      <c r="D27" s="7">
        <f>B27+C27</f>
        <v>2356</v>
      </c>
      <c r="E27" s="8">
        <f>B27/D27</f>
        <v>0.764855687606112</v>
      </c>
      <c r="F27" s="8">
        <f>C27/D27</f>
        <v>0.23514431239388794</v>
      </c>
    </row>
    <row r="28" spans="1:6">
      <c r="A28" t="s">
        <v>61</v>
      </c>
      <c r="B28">
        <v>88</v>
      </c>
      <c r="C28">
        <v>28</v>
      </c>
      <c r="D28" s="7">
        <f>B28+C28</f>
        <v>116</v>
      </c>
      <c r="E28" s="8">
        <f>B28/D28</f>
        <v>0.75862068965517238</v>
      </c>
      <c r="F28" s="8">
        <f>C28/D28</f>
        <v>0.2413793103448276</v>
      </c>
    </row>
    <row r="29" spans="1:6">
      <c r="A29" t="s">
        <v>23</v>
      </c>
      <c r="B29" s="7">
        <v>3207</v>
      </c>
      <c r="C29">
        <v>1028</v>
      </c>
      <c r="D29" s="7">
        <f>B29+C29</f>
        <v>4235</v>
      </c>
      <c r="E29" s="8">
        <f>B29/D29</f>
        <v>0.75726092089728458</v>
      </c>
      <c r="F29" s="8">
        <f>C29/D29</f>
        <v>0.24273907910271547</v>
      </c>
    </row>
    <row r="30" spans="1:6">
      <c r="A30" t="s">
        <v>1</v>
      </c>
      <c r="B30">
        <v>361</v>
      </c>
      <c r="C30">
        <v>117</v>
      </c>
      <c r="D30" s="7">
        <f>B30+C30</f>
        <v>478</v>
      </c>
      <c r="E30" s="8">
        <f>B30/D30</f>
        <v>0.75523012552301261</v>
      </c>
      <c r="F30" s="8">
        <f>C30/D30</f>
        <v>0.24476987447698745</v>
      </c>
    </row>
    <row r="31" spans="1:6">
      <c r="A31" t="s">
        <v>42</v>
      </c>
      <c r="B31" s="7">
        <v>2330</v>
      </c>
      <c r="C31">
        <v>769</v>
      </c>
      <c r="D31" s="7">
        <f>B31+C31</f>
        <v>3099</v>
      </c>
      <c r="E31" s="8">
        <f>B31/D31</f>
        <v>0.75185543723781867</v>
      </c>
      <c r="F31" s="8">
        <f>C31/D31</f>
        <v>0.24814456276218136</v>
      </c>
    </row>
    <row r="32" spans="1:6">
      <c r="A32" s="11" t="s">
        <v>75</v>
      </c>
      <c r="B32" s="12">
        <v>131563</v>
      </c>
      <c r="C32" s="12">
        <v>43799</v>
      </c>
      <c r="D32" s="12">
        <f>B32+C32</f>
        <v>175362</v>
      </c>
      <c r="E32" s="13">
        <f>B32/D32</f>
        <v>0.75023665332284073</v>
      </c>
      <c r="F32" s="13">
        <f>C32/D32</f>
        <v>0.24976334667715924</v>
      </c>
    </row>
    <row r="33" spans="1:6">
      <c r="A33" t="s">
        <v>59</v>
      </c>
      <c r="B33" s="7">
        <v>11238</v>
      </c>
      <c r="C33">
        <v>3761</v>
      </c>
      <c r="D33" s="7">
        <f>B33+C33</f>
        <v>14999</v>
      </c>
      <c r="E33" s="8">
        <f>B33/D33</f>
        <v>0.7492499499966665</v>
      </c>
      <c r="F33" s="8">
        <f>C33/D33</f>
        <v>0.25075005000333356</v>
      </c>
    </row>
    <row r="34" spans="1:6">
      <c r="A34" t="s">
        <v>3</v>
      </c>
      <c r="B34">
        <v>472</v>
      </c>
      <c r="C34">
        <v>159</v>
      </c>
      <c r="D34" s="7">
        <f>B34+C34</f>
        <v>631</v>
      </c>
      <c r="E34" s="8">
        <f>B34/D34</f>
        <v>0.74801901743264654</v>
      </c>
      <c r="F34" s="8">
        <f>C34/D34</f>
        <v>0.25198098256735341</v>
      </c>
    </row>
    <row r="35" spans="1:6">
      <c r="A35" t="s">
        <v>38</v>
      </c>
      <c r="B35" s="7">
        <v>1666</v>
      </c>
      <c r="C35">
        <v>568</v>
      </c>
      <c r="D35" s="7">
        <f>B35+C35</f>
        <v>2234</v>
      </c>
      <c r="E35" s="8">
        <f>B35/D35</f>
        <v>0.74574753804834382</v>
      </c>
      <c r="F35" s="8">
        <f>C35/D35</f>
        <v>0.25425246195165624</v>
      </c>
    </row>
    <row r="36" spans="1:6">
      <c r="A36" t="s">
        <v>39</v>
      </c>
      <c r="B36" s="7">
        <v>4848</v>
      </c>
      <c r="C36">
        <v>1676</v>
      </c>
      <c r="D36" s="7">
        <f>B36+C36</f>
        <v>6524</v>
      </c>
      <c r="E36" s="8">
        <f>B36/D36</f>
        <v>0.74310239117106069</v>
      </c>
      <c r="F36" s="8">
        <f>C36/D36</f>
        <v>0.25689760882893931</v>
      </c>
    </row>
    <row r="37" spans="1:6">
      <c r="A37" t="s">
        <v>34</v>
      </c>
      <c r="B37" s="7">
        <v>5506</v>
      </c>
      <c r="C37">
        <v>1913</v>
      </c>
      <c r="D37" s="7">
        <f>B37+C37</f>
        <v>7419</v>
      </c>
      <c r="E37" s="8">
        <f>B37/D37</f>
        <v>0.74214853753875187</v>
      </c>
      <c r="F37" s="8">
        <f>C37/D37</f>
        <v>0.25785146246124813</v>
      </c>
    </row>
    <row r="38" spans="1:6">
      <c r="A38" t="s">
        <v>35</v>
      </c>
      <c r="B38">
        <v>438</v>
      </c>
      <c r="C38">
        <v>155</v>
      </c>
      <c r="D38" s="7">
        <f>B38+C38</f>
        <v>593</v>
      </c>
      <c r="E38" s="8">
        <f>B38/D38</f>
        <v>0.73861720067453629</v>
      </c>
      <c r="F38" s="8">
        <f>C38/D38</f>
        <v>0.26138279932546377</v>
      </c>
    </row>
    <row r="39" spans="1:6">
      <c r="A39" t="s">
        <v>44</v>
      </c>
      <c r="B39" s="7">
        <v>3044</v>
      </c>
      <c r="C39">
        <v>1081</v>
      </c>
      <c r="D39" s="7">
        <f>B39+C39</f>
        <v>4125</v>
      </c>
      <c r="E39" s="8">
        <f>B39/D39</f>
        <v>0.7379393939393939</v>
      </c>
      <c r="F39" s="8">
        <f>C39/D39</f>
        <v>0.26206060606060605</v>
      </c>
    </row>
    <row r="40" spans="1:6">
      <c r="A40" t="s">
        <v>7</v>
      </c>
      <c r="B40">
        <v>522</v>
      </c>
      <c r="C40">
        <v>187</v>
      </c>
      <c r="D40" s="7">
        <f>B40+C40</f>
        <v>709</v>
      </c>
      <c r="E40" s="8">
        <f>B40/D40</f>
        <v>0.73624823695345554</v>
      </c>
      <c r="F40" s="8">
        <f>C40/D40</f>
        <v>0.26375176304654441</v>
      </c>
    </row>
    <row r="41" spans="1:6">
      <c r="A41" t="s">
        <v>20</v>
      </c>
      <c r="B41">
        <v>132</v>
      </c>
      <c r="C41">
        <v>51</v>
      </c>
      <c r="D41" s="7">
        <f>B41+C41</f>
        <v>183</v>
      </c>
      <c r="E41" s="8">
        <f>B41/D41</f>
        <v>0.72131147540983609</v>
      </c>
      <c r="F41" s="8">
        <f>C41/D41</f>
        <v>0.27868852459016391</v>
      </c>
    </row>
    <row r="42" spans="1:6">
      <c r="A42" t="s">
        <v>67</v>
      </c>
      <c r="B42">
        <v>396</v>
      </c>
      <c r="C42">
        <v>156</v>
      </c>
      <c r="D42" s="7">
        <f>B42+C42</f>
        <v>552</v>
      </c>
      <c r="E42" s="8">
        <f>B42/D42</f>
        <v>0.71739130434782605</v>
      </c>
      <c r="F42" s="8">
        <f>C42/D42</f>
        <v>0.28260869565217389</v>
      </c>
    </row>
    <row r="43" spans="1:6">
      <c r="A43" t="s">
        <v>60</v>
      </c>
      <c r="B43">
        <v>225</v>
      </c>
      <c r="C43">
        <v>90</v>
      </c>
      <c r="D43" s="7">
        <f>B43+C43</f>
        <v>315</v>
      </c>
      <c r="E43" s="8">
        <f>B43/D43</f>
        <v>0.7142857142857143</v>
      </c>
      <c r="F43" s="8">
        <f>C43/D43</f>
        <v>0.2857142857142857</v>
      </c>
    </row>
    <row r="44" spans="1:6">
      <c r="A44" t="s">
        <v>8</v>
      </c>
      <c r="B44">
        <v>791</v>
      </c>
      <c r="C44">
        <v>324</v>
      </c>
      <c r="D44" s="7">
        <f>B44+C44</f>
        <v>1115</v>
      </c>
      <c r="E44" s="8">
        <f>B44/D44</f>
        <v>0.70941704035874442</v>
      </c>
      <c r="F44" s="8">
        <f>C44/D44</f>
        <v>0.29058295964125558</v>
      </c>
    </row>
    <row r="45" spans="1:6">
      <c r="A45" t="s">
        <v>64</v>
      </c>
      <c r="B45">
        <v>71</v>
      </c>
      <c r="C45">
        <v>30</v>
      </c>
      <c r="D45" s="7">
        <f>B45+C45</f>
        <v>101</v>
      </c>
      <c r="E45" s="8">
        <f>B45/D45</f>
        <v>0.70297029702970293</v>
      </c>
      <c r="F45" s="8">
        <f>C45/D45</f>
        <v>0.29702970297029702</v>
      </c>
    </row>
    <row r="46" spans="1:6">
      <c r="A46" t="s">
        <v>14</v>
      </c>
      <c r="B46" s="7">
        <v>6394</v>
      </c>
      <c r="C46">
        <v>2716</v>
      </c>
      <c r="D46" s="7">
        <f>B46+C46</f>
        <v>9110</v>
      </c>
      <c r="E46" s="8">
        <f>B46/D46</f>
        <v>0.70186608122941818</v>
      </c>
      <c r="F46" s="8">
        <f>C46/D46</f>
        <v>0.29813391877058176</v>
      </c>
    </row>
    <row r="47" spans="1:6">
      <c r="A47" t="s">
        <v>22</v>
      </c>
      <c r="B47">
        <v>857</v>
      </c>
      <c r="C47">
        <v>367</v>
      </c>
      <c r="D47" s="7">
        <f>B47+C47</f>
        <v>1224</v>
      </c>
      <c r="E47" s="8">
        <f>B47/D47</f>
        <v>0.70016339869281041</v>
      </c>
      <c r="F47" s="8">
        <f>C47/D47</f>
        <v>0.29983660130718953</v>
      </c>
    </row>
    <row r="48" spans="1:6">
      <c r="A48" t="s">
        <v>4</v>
      </c>
      <c r="B48" s="7">
        <v>15570</v>
      </c>
      <c r="C48">
        <v>6710</v>
      </c>
      <c r="D48" s="7">
        <f>B48+C48</f>
        <v>22280</v>
      </c>
      <c r="E48" s="8">
        <f>B48/D48</f>
        <v>0.69883303411131059</v>
      </c>
      <c r="F48" s="8">
        <f>C48/D48</f>
        <v>0.30116696588868941</v>
      </c>
    </row>
    <row r="49" spans="1:6">
      <c r="A49" t="s">
        <v>6</v>
      </c>
      <c r="B49">
        <v>646</v>
      </c>
      <c r="C49">
        <v>288</v>
      </c>
      <c r="D49" s="7">
        <f>B49+C49</f>
        <v>934</v>
      </c>
      <c r="E49" s="8">
        <f>B49/D49</f>
        <v>0.69164882226980728</v>
      </c>
      <c r="F49" s="8">
        <f>C49/D49</f>
        <v>0.30835117773019272</v>
      </c>
    </row>
    <row r="50" spans="1:6">
      <c r="A50" t="s">
        <v>21</v>
      </c>
      <c r="B50" s="7">
        <v>3058</v>
      </c>
      <c r="C50">
        <v>1374</v>
      </c>
      <c r="D50" s="7">
        <f>B50+C50</f>
        <v>4432</v>
      </c>
      <c r="E50" s="8">
        <f>B50/D50</f>
        <v>0.68998194945848379</v>
      </c>
      <c r="F50" s="8">
        <f>C50/D50</f>
        <v>0.31001805054151627</v>
      </c>
    </row>
    <row r="51" spans="1:6">
      <c r="A51" t="s">
        <v>33</v>
      </c>
      <c r="B51" s="7">
        <v>3793</v>
      </c>
      <c r="C51">
        <v>1756</v>
      </c>
      <c r="D51" s="7">
        <f>B51+C51</f>
        <v>5549</v>
      </c>
      <c r="E51" s="8">
        <f>B51/D51</f>
        <v>0.68354658497026488</v>
      </c>
      <c r="F51" s="8">
        <f>C51/D51</f>
        <v>0.31645341502973506</v>
      </c>
    </row>
    <row r="52" spans="1:6">
      <c r="A52" t="s">
        <v>30</v>
      </c>
      <c r="B52">
        <v>122</v>
      </c>
      <c r="C52">
        <v>58</v>
      </c>
      <c r="D52" s="7">
        <f>B52+C52</f>
        <v>180</v>
      </c>
      <c r="E52" s="8">
        <f>B52/D52</f>
        <v>0.67777777777777781</v>
      </c>
      <c r="F52" s="8">
        <f>C52/D52</f>
        <v>0.32222222222222224</v>
      </c>
    </row>
    <row r="53" spans="1:6">
      <c r="A53" t="s">
        <v>31</v>
      </c>
      <c r="B53" s="7">
        <v>2129</v>
      </c>
      <c r="C53">
        <v>1023</v>
      </c>
      <c r="D53" s="7">
        <f>B53+C53</f>
        <v>3152</v>
      </c>
      <c r="E53" s="8">
        <f>B53/D53</f>
        <v>0.67544416243654826</v>
      </c>
      <c r="F53" s="8">
        <f>C53/D53</f>
        <v>0.3245558375634518</v>
      </c>
    </row>
    <row r="54" spans="1:6">
      <c r="A54" t="s">
        <v>53</v>
      </c>
      <c r="B54">
        <v>83</v>
      </c>
      <c r="C54">
        <v>41</v>
      </c>
      <c r="D54" s="7">
        <f>B54+C54</f>
        <v>124</v>
      </c>
      <c r="E54" s="8">
        <f>B54/D54</f>
        <v>0.66935483870967738</v>
      </c>
      <c r="F54" s="8">
        <f>C54/D54</f>
        <v>0.33064516129032256</v>
      </c>
    </row>
    <row r="55" spans="1:6">
      <c r="A55" t="s">
        <v>12</v>
      </c>
      <c r="B55">
        <v>45</v>
      </c>
      <c r="C55">
        <v>23</v>
      </c>
      <c r="D55" s="7">
        <f>B55+C55</f>
        <v>68</v>
      </c>
      <c r="E55" s="8">
        <f>B55/D55</f>
        <v>0.66176470588235292</v>
      </c>
      <c r="F55" s="8">
        <f>C55/D55</f>
        <v>0.33823529411764708</v>
      </c>
    </row>
    <row r="56" spans="1:6">
      <c r="A56" t="s">
        <v>11</v>
      </c>
      <c r="B56">
        <v>9</v>
      </c>
      <c r="C56">
        <v>9</v>
      </c>
      <c r="D56" s="7">
        <f>B56+C56</f>
        <v>18</v>
      </c>
      <c r="E56" s="8">
        <f>B56/D56</f>
        <v>0.5</v>
      </c>
      <c r="F56" s="8">
        <f>C56/D56</f>
        <v>0.5</v>
      </c>
    </row>
    <row r="57" spans="1:6">
      <c r="A57" t="s">
        <v>76</v>
      </c>
      <c r="F57" s="16" t="s">
        <v>77</v>
      </c>
    </row>
  </sheetData>
  <sortState ref="A2:F56">
    <sortCondition ref="F2:F56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sqref="A1:F8"/>
    </sheetView>
  </sheetViews>
  <sheetFormatPr baseColWidth="10" defaultRowHeight="14" x14ac:dyDescent="0"/>
  <cols>
    <col min="1" max="6" width="13.83203125" customWidth="1"/>
  </cols>
  <sheetData>
    <row r="1" spans="1:6">
      <c r="A1" s="29" t="s">
        <v>74</v>
      </c>
      <c r="B1" s="30" t="s">
        <v>69</v>
      </c>
      <c r="C1" s="31" t="s">
        <v>70</v>
      </c>
      <c r="D1" s="30" t="s">
        <v>71</v>
      </c>
      <c r="E1" s="30" t="s">
        <v>72</v>
      </c>
      <c r="F1" s="32" t="s">
        <v>73</v>
      </c>
    </row>
    <row r="2" spans="1:6">
      <c r="A2" s="33" t="s">
        <v>40</v>
      </c>
      <c r="B2" s="34">
        <v>886</v>
      </c>
      <c r="C2" s="34">
        <v>144</v>
      </c>
      <c r="D2" s="35">
        <v>1030</v>
      </c>
      <c r="E2" s="36">
        <v>0.86</v>
      </c>
      <c r="F2" s="37">
        <v>0.14000000000000001</v>
      </c>
    </row>
    <row r="3" spans="1:6">
      <c r="A3" s="33" t="s">
        <v>46</v>
      </c>
      <c r="B3" s="34">
        <v>110</v>
      </c>
      <c r="C3" s="34">
        <v>21</v>
      </c>
      <c r="D3" s="35">
        <v>131</v>
      </c>
      <c r="E3" s="36">
        <v>0.84</v>
      </c>
      <c r="F3" s="37">
        <v>0.16</v>
      </c>
    </row>
    <row r="4" spans="1:6">
      <c r="A4" s="33" t="s">
        <v>17</v>
      </c>
      <c r="B4" s="35">
        <v>1298</v>
      </c>
      <c r="C4" s="34">
        <v>302</v>
      </c>
      <c r="D4" s="35">
        <v>1600</v>
      </c>
      <c r="E4" s="36">
        <v>0.81100000000000005</v>
      </c>
      <c r="F4" s="37">
        <v>0.189</v>
      </c>
    </row>
    <row r="5" spans="1:6">
      <c r="A5" s="33" t="s">
        <v>63</v>
      </c>
      <c r="B5" s="34">
        <v>590</v>
      </c>
      <c r="C5" s="34">
        <v>141</v>
      </c>
      <c r="D5" s="35">
        <v>731</v>
      </c>
      <c r="E5" s="36">
        <v>0.80700000000000005</v>
      </c>
      <c r="F5" s="37">
        <v>0.193</v>
      </c>
    </row>
    <row r="6" spans="1:6">
      <c r="A6" s="33" t="s">
        <v>26</v>
      </c>
      <c r="B6" s="35">
        <v>3050</v>
      </c>
      <c r="C6" s="34">
        <v>729</v>
      </c>
      <c r="D6" s="35">
        <v>3779</v>
      </c>
      <c r="E6" s="36">
        <v>0.80700000000000005</v>
      </c>
      <c r="F6" s="37">
        <v>0.193</v>
      </c>
    </row>
    <row r="7" spans="1:6">
      <c r="A7" s="33" t="s">
        <v>15</v>
      </c>
      <c r="B7" s="35">
        <v>3500</v>
      </c>
      <c r="C7" s="34">
        <v>863</v>
      </c>
      <c r="D7" s="35">
        <v>4363</v>
      </c>
      <c r="E7" s="36">
        <v>0.80200000000000005</v>
      </c>
      <c r="F7" s="37">
        <v>0.19800000000000001</v>
      </c>
    </row>
    <row r="8" spans="1:6" ht="15" thickBot="1">
      <c r="A8" s="26" t="s">
        <v>78</v>
      </c>
      <c r="B8" s="27"/>
      <c r="C8" s="27"/>
      <c r="D8" s="27"/>
      <c r="E8" s="27"/>
      <c r="F8" s="28" t="s">
        <v>77</v>
      </c>
    </row>
    <row r="9" spans="1:6" ht="15" thickBot="1"/>
    <row r="10" spans="1:6">
      <c r="A10" s="17" t="s">
        <v>74</v>
      </c>
      <c r="B10" s="18" t="s">
        <v>69</v>
      </c>
      <c r="C10" s="19" t="s">
        <v>70</v>
      </c>
      <c r="D10" s="18" t="s">
        <v>71</v>
      </c>
      <c r="E10" s="18" t="s">
        <v>72</v>
      </c>
      <c r="F10" s="20" t="s">
        <v>73</v>
      </c>
    </row>
    <row r="11" spans="1:6">
      <c r="A11" s="21" t="s">
        <v>11</v>
      </c>
      <c r="B11" s="22">
        <v>9</v>
      </c>
      <c r="C11" s="22">
        <v>9</v>
      </c>
      <c r="D11" s="23">
        <f>B11+C11</f>
        <v>18</v>
      </c>
      <c r="E11" s="24">
        <f>B11/D11</f>
        <v>0.5</v>
      </c>
      <c r="F11" s="25">
        <f>C11/D11</f>
        <v>0.5</v>
      </c>
    </row>
    <row r="12" spans="1:6">
      <c r="A12" s="21" t="s">
        <v>12</v>
      </c>
      <c r="B12" s="22">
        <v>45</v>
      </c>
      <c r="C12" s="22">
        <v>23</v>
      </c>
      <c r="D12" s="23">
        <f>B12+C12</f>
        <v>68</v>
      </c>
      <c r="E12" s="24">
        <f>B12/D12</f>
        <v>0.66176470588235292</v>
      </c>
      <c r="F12" s="25">
        <f>C12/D12</f>
        <v>0.33823529411764708</v>
      </c>
    </row>
    <row r="13" spans="1:6">
      <c r="A13" s="21" t="s">
        <v>53</v>
      </c>
      <c r="B13" s="22">
        <v>83</v>
      </c>
      <c r="C13" s="22">
        <v>41</v>
      </c>
      <c r="D13" s="23">
        <f>B13+C13</f>
        <v>124</v>
      </c>
      <c r="E13" s="24">
        <f>B13/D13</f>
        <v>0.66935483870967738</v>
      </c>
      <c r="F13" s="25">
        <f>C13/D13</f>
        <v>0.33064516129032256</v>
      </c>
    </row>
    <row r="14" spans="1:6">
      <c r="A14" s="21" t="s">
        <v>31</v>
      </c>
      <c r="B14" s="23">
        <v>2129</v>
      </c>
      <c r="C14" s="22">
        <v>1023</v>
      </c>
      <c r="D14" s="23">
        <f>B14+C14</f>
        <v>3152</v>
      </c>
      <c r="E14" s="24">
        <f>B14/D14</f>
        <v>0.67544416243654826</v>
      </c>
      <c r="F14" s="25">
        <f>C14/D14</f>
        <v>0.3245558375634518</v>
      </c>
    </row>
    <row r="15" spans="1:6">
      <c r="A15" s="21" t="s">
        <v>30</v>
      </c>
      <c r="B15" s="22">
        <v>122</v>
      </c>
      <c r="C15" s="22">
        <v>58</v>
      </c>
      <c r="D15" s="23">
        <f>B15+C15</f>
        <v>180</v>
      </c>
      <c r="E15" s="24">
        <f>B15/D15</f>
        <v>0.67777777777777781</v>
      </c>
      <c r="F15" s="25">
        <f>C15/D15</f>
        <v>0.32222222222222224</v>
      </c>
    </row>
    <row r="16" spans="1:6">
      <c r="A16" s="21" t="s">
        <v>33</v>
      </c>
      <c r="B16" s="23">
        <v>3793</v>
      </c>
      <c r="C16" s="22">
        <v>1756</v>
      </c>
      <c r="D16" s="23">
        <f>B16+C16</f>
        <v>5549</v>
      </c>
      <c r="E16" s="24">
        <f>B16/D16</f>
        <v>0.68354658497026488</v>
      </c>
      <c r="F16" s="25">
        <f>C16/D16</f>
        <v>0.31645341502973506</v>
      </c>
    </row>
    <row r="17" spans="1:6" ht="15" thickBot="1">
      <c r="A17" s="26" t="s">
        <v>79</v>
      </c>
      <c r="B17" s="27"/>
      <c r="C17" s="27"/>
      <c r="D17" s="27"/>
      <c r="E17" s="27"/>
      <c r="F17" s="28" t="s">
        <v>77</v>
      </c>
    </row>
  </sheetData>
  <sortState ref="A11:F66">
    <sortCondition descending="1" ref="F11:F66"/>
  </sortState>
  <phoneticPr fontId="1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Horizontal Extract from ATF</vt:lpstr>
      <vt:lpstr>Vertical for Sorting</vt:lpstr>
      <vt:lpstr>Top 6 and Bottom 6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© 2015 Weaponsman.com</dc:creator>
  <cp:keywords/>
  <dc:description/>
  <cp:lastModifiedBy>Kevin R.C. O'Brien</cp:lastModifiedBy>
  <cp:lastPrinted>2015-08-29T11:47:35Z</cp:lastPrinted>
  <dcterms:created xsi:type="dcterms:W3CDTF">2015-08-29T00:54:26Z</dcterms:created>
  <dcterms:modified xsi:type="dcterms:W3CDTF">2015-08-29T11:48:59Z</dcterms:modified>
  <cp:category/>
</cp:coreProperties>
</file>